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ndre/Desktop/Skule/Fadderveka/"/>
    </mc:Choice>
  </mc:AlternateContent>
  <xr:revisionPtr revIDLastSave="0" documentId="8_{29EFB576-CB32-44AB-8239-96E16C78F02B}" xr6:coauthVersionLast="47" xr6:coauthVersionMax="47" xr10:uidLastSave="{00000000-0000-0000-0000-000000000000}"/>
  <bookViews>
    <workbookView xWindow="12280" yWindow="500" windowWidth="16520" windowHeight="16080" firstSheet="1" activeTab="1" xr2:uid="{CFD88F8D-4E4F-1F40-A441-9F96E61FC66F}"/>
  </bookViews>
  <sheets>
    <sheet name="Budsjett og regnskap 2023" sheetId="1" r:id="rId1"/>
    <sheet name="Utbetalingar frå brukskont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29" i="1"/>
  <c r="B20" i="1"/>
  <c r="B50" i="1" s="1"/>
  <c r="E13" i="1"/>
  <c r="E20" i="1"/>
  <c r="E46" i="1"/>
  <c r="E29" i="1"/>
  <c r="E50" i="1" s="1"/>
  <c r="E52" i="1" s="1"/>
  <c r="E53" i="1" s="1"/>
  <c r="B13" i="1"/>
  <c r="B53" i="1" s="1"/>
  <c r="E55" i="1" l="1"/>
</calcChain>
</file>

<file path=xl/sharedStrings.xml><?xml version="1.0" encoding="utf-8"?>
<sst xmlns="http://schemas.openxmlformats.org/spreadsheetml/2006/main" count="159" uniqueCount="116">
  <si>
    <t>Budsjett og regnskap for fadderveka 2023</t>
  </si>
  <si>
    <t>Budsjett</t>
  </si>
  <si>
    <t>Regnskap</t>
  </si>
  <si>
    <t>Forventa inntekter</t>
  </si>
  <si>
    <t>Faktiske inntekter</t>
  </si>
  <si>
    <t>Bilag nr.</t>
  </si>
  <si>
    <t>Studentparlamentet</t>
  </si>
  <si>
    <t>Akademika</t>
  </si>
  <si>
    <t>SiVolda</t>
  </si>
  <si>
    <t>Høgskulen i Volda (inkl. Kickoff)</t>
  </si>
  <si>
    <t>Høgskulen i Volda</t>
  </si>
  <si>
    <t>Family Sports Club</t>
  </si>
  <si>
    <t>Sparebank1 Søre Sunnmøre</t>
  </si>
  <si>
    <t>Sparebanken Møre</t>
  </si>
  <si>
    <t>Sparebanken Møre (teft)</t>
  </si>
  <si>
    <t>Andre sponsorer</t>
  </si>
  <si>
    <t>Totale budsjetterte inntekter</t>
  </si>
  <si>
    <t>Totale rekneskapsførte inntekter</t>
  </si>
  <si>
    <t>Forventa utgifter</t>
  </si>
  <si>
    <t>Faktiske utgifter</t>
  </si>
  <si>
    <t>Fadderkostnadar</t>
  </si>
  <si>
    <t>Fadderfrokost</t>
  </si>
  <si>
    <t>Fadderfest</t>
  </si>
  <si>
    <t xml:space="preserve">Fadderfest </t>
  </si>
  <si>
    <t>Konsertbilletter Rokken</t>
  </si>
  <si>
    <t xml:space="preserve">Sum: </t>
  </si>
  <si>
    <t>Sum:</t>
  </si>
  <si>
    <t>Informasjon/profilering</t>
  </si>
  <si>
    <t>Nettside Squarespace</t>
  </si>
  <si>
    <t>T-skjorte + trykk (fadder)</t>
  </si>
  <si>
    <t>Furene</t>
  </si>
  <si>
    <t>Hettegenser med trykk (styret)</t>
  </si>
  <si>
    <t>Fadderpose</t>
  </si>
  <si>
    <t>Trykk av plakater/banner</t>
  </si>
  <si>
    <t>Innhold fadderpose</t>
  </si>
  <si>
    <t>Arrangement</t>
  </si>
  <si>
    <t>Rebusløp</t>
  </si>
  <si>
    <t>Beachparty Årneset</t>
  </si>
  <si>
    <t>Beachparty: Grillkol</t>
  </si>
  <si>
    <t xml:space="preserve">                      Padleåre</t>
  </si>
  <si>
    <t xml:space="preserve">                      Partytelt</t>
  </si>
  <si>
    <t>Escape Room</t>
  </si>
  <si>
    <r>
      <t xml:space="preserve">Escape Room - </t>
    </r>
    <r>
      <rPr>
        <sz val="12"/>
        <color rgb="FFFF0000"/>
        <rFont val="Calibri Light (Overskrifter)"/>
      </rPr>
      <t>AVLYST</t>
    </r>
  </si>
  <si>
    <t>Sportsdag</t>
  </si>
  <si>
    <t>Kino</t>
  </si>
  <si>
    <t>Volda kommune Kino</t>
  </si>
  <si>
    <t>Vannlek &amp; grilling</t>
  </si>
  <si>
    <t>Runde/Fjelltur med Natura</t>
  </si>
  <si>
    <t>Fjelltur Buss VY</t>
  </si>
  <si>
    <t>Komikveld</t>
  </si>
  <si>
    <t>Komikveld: Standup Norge</t>
  </si>
  <si>
    <t xml:space="preserve">                     Havila hotell</t>
  </si>
  <si>
    <t xml:space="preserve">                     Hi Sushi</t>
  </si>
  <si>
    <t xml:space="preserve">                     Kiwi brus og potetgull</t>
  </si>
  <si>
    <t>Skatehall</t>
  </si>
  <si>
    <t>Ørsta brettklubb Skatehall</t>
  </si>
  <si>
    <t>Uforutsett</t>
  </si>
  <si>
    <t>Uforutsett: Mat avslutning faddestyret</t>
  </si>
  <si>
    <t>Sum budsjetterte utgifter</t>
  </si>
  <si>
    <t>Sum utgifter før finans</t>
  </si>
  <si>
    <t>Bankgebyr</t>
  </si>
  <si>
    <t xml:space="preserve">Sum utgifter  </t>
  </si>
  <si>
    <t>Forventa driftsresultat</t>
  </si>
  <si>
    <t xml:space="preserve">Driftsresultat brukskonto 31.10.23 </t>
  </si>
  <si>
    <t>Bufferkonto 31.12.22</t>
  </si>
  <si>
    <t>Bufferkonto 31.12.23</t>
  </si>
  <si>
    <t>Utført</t>
  </si>
  <si>
    <t>Fra konto</t>
  </si>
  <si>
    <t>Til konto</t>
  </si>
  <si>
    <t>Mottakernavn</t>
  </si>
  <si>
    <t>Beløp</t>
  </si>
  <si>
    <t>Melding/KID/Fakt.nr</t>
  </si>
  <si>
    <t>3910 59 54259</t>
  </si>
  <si>
    <t>3991 05 58106</t>
  </si>
  <si>
    <t>FURENE AS</t>
  </si>
  <si>
    <t>Purring 1, kundenr. 15172</t>
  </si>
  <si>
    <t>3991 05 02003</t>
  </si>
  <si>
    <t>Studentsamskipnaden I Volda</t>
  </si>
  <si>
    <t>KID 018512701400404</t>
  </si>
  <si>
    <t>KID 151720904425</t>
  </si>
  <si>
    <t>3991 12 88676</t>
  </si>
  <si>
    <t>Volda Kommune</t>
  </si>
  <si>
    <t>KID 00606918000000019</t>
  </si>
  <si>
    <t>3910 53 60510</t>
  </si>
  <si>
    <t>Ørsta Brettklubb</t>
  </si>
  <si>
    <t>Fadderveka</t>
  </si>
  <si>
    <t>3991 05 01880</t>
  </si>
  <si>
    <t>Studenthuset AS</t>
  </si>
  <si>
    <t>Billetter+leie av lokale /fakturanr: 2506</t>
  </si>
  <si>
    <t>KID 018438401426418</t>
  </si>
  <si>
    <t>7058 06 64537</t>
  </si>
  <si>
    <t>VY BUSS AS</t>
  </si>
  <si>
    <t>KID 0032656983000053950095</t>
  </si>
  <si>
    <t>3705 18 76033</t>
  </si>
  <si>
    <t>Marte</t>
  </si>
  <si>
    <t>Erstatning for SUP-åre (BUA)</t>
  </si>
  <si>
    <t>8397 10 95116</t>
  </si>
  <si>
    <t>Eirik Normann</t>
  </si>
  <si>
    <t>Sushi til komikerane</t>
  </si>
  <si>
    <t>6011 06 38216</t>
  </si>
  <si>
    <t>STAND UP NORGE AS</t>
  </si>
  <si>
    <t>KID 30088827</t>
  </si>
  <si>
    <t>1224 02 73681</t>
  </si>
  <si>
    <t> </t>
  </si>
  <si>
    <t>Tilbakebetaling av 2 stk hotell rom (komikerane) og premie til Sportsdag (Sondre)</t>
  </si>
  <si>
    <t>Tilbakebetaling for kjøp av utstyr (Sondre)</t>
  </si>
  <si>
    <t>3910 42 18931</t>
  </si>
  <si>
    <t>Trond-Fredrik Hoddevik</t>
  </si>
  <si>
    <t>Betaling for faddderveka.no (han blei trekt for dette)</t>
  </si>
  <si>
    <t>Tilbakebetaling for kjøp av utstyr</t>
  </si>
  <si>
    <t>3060 34 02258</t>
  </si>
  <si>
    <t>Juliana</t>
  </si>
  <si>
    <t>Tilbakebetaling for kjøp av utstyr til fadderveka</t>
  </si>
  <si>
    <t>3910 59 54267</t>
  </si>
  <si>
    <t>Studentparlamentet (fadderveka)</t>
  </si>
  <si>
    <t>Internoverføring av driftsresultat frå brukskonto til bufferkonto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</si>
</sst>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kr&quot;\ #,##0;[Red]\-&quot;kr&quot;\ #,##0"/>
    <numFmt numFmtId="164" formatCode="&quot;kr&quot;\ #,##0_);[Red]\(&quot;kr&quot;\ #,##0\)"/>
  </numFmts>
  <fonts count="16"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</font>
    <font>
      <sz val="12"/>
      <color rgb="FFFF0000"/>
      <name val="Calibri Light (Overskrifter)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24"/>
      <color theme="1"/>
      <name val="American Typewriter Condensed L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b/>
      <sz val="16"/>
      <color rgb="FF000000"/>
      <name val="Calibri Light"/>
      <scheme val="major"/>
    </font>
    <font>
      <sz val="16"/>
      <color theme="1"/>
      <name val="Calibri"/>
      <family val="2"/>
      <scheme val="minor"/>
    </font>
    <font>
      <b/>
      <sz val="10"/>
      <color rgb="FF464646"/>
      <name val="SansSerif"/>
      <family val="2"/>
    </font>
    <font>
      <sz val="10"/>
      <color rgb="FF464646"/>
      <name val="Sans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3" borderId="0" xfId="0" applyFill="1"/>
    <xf numFmtId="0" fontId="1" fillId="3" borderId="0" xfId="0" applyFont="1" applyFill="1"/>
    <xf numFmtId="164" fontId="6" fillId="3" borderId="0" xfId="0" applyNumberFormat="1" applyFont="1" applyFill="1"/>
    <xf numFmtId="0" fontId="7" fillId="3" borderId="0" xfId="0" applyFont="1" applyFill="1"/>
    <xf numFmtId="0" fontId="0" fillId="3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6" fillId="5" borderId="1" xfId="0" applyNumberFormat="1" applyFont="1" applyFill="1" applyBorder="1"/>
    <xf numFmtId="0" fontId="2" fillId="0" borderId="1" xfId="0" applyFont="1" applyBorder="1"/>
    <xf numFmtId="164" fontId="6" fillId="4" borderId="1" xfId="0" applyNumberFormat="1" applyFont="1" applyFill="1" applyBorder="1"/>
    <xf numFmtId="0" fontId="4" fillId="0" borderId="1" xfId="0" applyFont="1" applyBorder="1"/>
    <xf numFmtId="164" fontId="6" fillId="3" borderId="1" xfId="0" applyNumberFormat="1" applyFont="1" applyFill="1" applyBorder="1"/>
    <xf numFmtId="0" fontId="0" fillId="0" borderId="1" xfId="0" applyBorder="1"/>
    <xf numFmtId="164" fontId="3" fillId="0" borderId="1" xfId="0" applyNumberFormat="1" applyFont="1" applyBorder="1"/>
    <xf numFmtId="0" fontId="7" fillId="7" borderId="1" xfId="0" applyFont="1" applyFill="1" applyBorder="1"/>
    <xf numFmtId="164" fontId="6" fillId="2" borderId="1" xfId="0" applyNumberFormat="1" applyFont="1" applyFill="1" applyBorder="1"/>
    <xf numFmtId="0" fontId="7" fillId="5" borderId="5" xfId="0" applyFont="1" applyFill="1" applyBorder="1"/>
    <xf numFmtId="164" fontId="7" fillId="7" borderId="1" xfId="0" applyNumberFormat="1" applyFont="1" applyFill="1" applyBorder="1"/>
    <xf numFmtId="164" fontId="7" fillId="6" borderId="1" xfId="0" applyNumberFormat="1" applyFont="1" applyFill="1" applyBorder="1"/>
    <xf numFmtId="0" fontId="11" fillId="0" borderId="0" xfId="0" applyFont="1"/>
    <xf numFmtId="164" fontId="12" fillId="6" borderId="1" xfId="0" applyNumberFormat="1" applyFont="1" applyFill="1" applyBorder="1"/>
    <xf numFmtId="0" fontId="13" fillId="0" borderId="1" xfId="0" applyFont="1" applyBorder="1"/>
    <xf numFmtId="0" fontId="13" fillId="3" borderId="0" xfId="0" applyFont="1" applyFill="1"/>
    <xf numFmtId="164" fontId="7" fillId="3" borderId="0" xfId="0" applyNumberFormat="1" applyFont="1" applyFill="1"/>
    <xf numFmtId="0" fontId="1" fillId="8" borderId="1" xfId="0" applyFont="1" applyFill="1" applyBorder="1"/>
    <xf numFmtId="164" fontId="1" fillId="8" borderId="1" xfId="0" applyNumberFormat="1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6" fontId="1" fillId="8" borderId="1" xfId="0" applyNumberFormat="1" applyFont="1" applyFill="1" applyBorder="1"/>
    <xf numFmtId="0" fontId="0" fillId="5" borderId="1" xfId="0" applyFill="1" applyBorder="1"/>
    <xf numFmtId="0" fontId="0" fillId="7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2" borderId="1" xfId="0" applyFill="1" applyBorder="1"/>
    <xf numFmtId="0" fontId="1" fillId="9" borderId="1" xfId="0" applyFont="1" applyFill="1" applyBorder="1"/>
    <xf numFmtId="164" fontId="1" fillId="9" borderId="4" xfId="0" applyNumberFormat="1" applyFont="1" applyFill="1" applyBorder="1"/>
    <xf numFmtId="0" fontId="0" fillId="9" borderId="4" xfId="0" applyFill="1" applyBorder="1"/>
    <xf numFmtId="164" fontId="1" fillId="9" borderId="1" xfId="0" applyNumberFormat="1" applyFont="1" applyFill="1" applyBorder="1"/>
    <xf numFmtId="0" fontId="0" fillId="9" borderId="1" xfId="0" applyFill="1" applyBorder="1"/>
    <xf numFmtId="0" fontId="1" fillId="0" borderId="3" xfId="0" applyFont="1" applyBorder="1"/>
    <xf numFmtId="164" fontId="7" fillId="3" borderId="3" xfId="0" applyNumberFormat="1" applyFont="1" applyFill="1" applyBorder="1"/>
    <xf numFmtId="0" fontId="1" fillId="0" borderId="6" xfId="0" applyFont="1" applyBorder="1"/>
    <xf numFmtId="164" fontId="1" fillId="0" borderId="6" xfId="0" applyNumberFormat="1" applyFont="1" applyBorder="1"/>
    <xf numFmtId="0" fontId="10" fillId="3" borderId="1" xfId="0" applyFont="1" applyFill="1" applyBorder="1" applyAlignment="1">
      <alignment horizontal="center"/>
    </xf>
    <xf numFmtId="0" fontId="7" fillId="5" borderId="4" xfId="0" applyFont="1" applyFill="1" applyBorder="1"/>
    <xf numFmtId="0" fontId="0" fillId="10" borderId="0" xfId="0" applyFill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0" fontId="8" fillId="10" borderId="0" xfId="0" applyFont="1" applyFill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63500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6291B2DC-041E-B69D-8924-E0DCE54DA029}"/>
            </a:ext>
          </a:extLst>
        </xdr:cNvPr>
        <xdr:cNvSpPr>
          <a:spLocks noChangeAspect="1" noChangeArrowheads="1"/>
        </xdr:cNvSpPr>
      </xdr:nvSpPr>
      <xdr:spPr bwMode="auto">
        <a:xfrm>
          <a:off x="10731500" y="270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F278-2637-BE4C-B381-2972E6F56051}">
  <dimension ref="A1:H86"/>
  <sheetViews>
    <sheetView topLeftCell="A40" workbookViewId="0">
      <selection activeCell="D52" sqref="D52"/>
    </sheetView>
  </sheetViews>
  <sheetFormatPr defaultColWidth="11" defaultRowHeight="15.75" customHeight="1"/>
  <cols>
    <col min="1" max="1" width="32.25" customWidth="1"/>
    <col min="2" max="2" width="20.5" customWidth="1"/>
    <col min="3" max="3" width="1.875" customWidth="1"/>
    <col min="4" max="4" width="45" bestFit="1" customWidth="1"/>
    <col min="5" max="5" width="19.125" customWidth="1"/>
    <col min="6" max="6" width="10.375" customWidth="1"/>
    <col min="8" max="8" width="19.5" customWidth="1"/>
    <col min="9" max="9" width="21.375" customWidth="1"/>
    <col min="10" max="10" width="18.625" customWidth="1"/>
  </cols>
  <sheetData>
    <row r="1" spans="1:6" ht="30">
      <c r="A1" s="52" t="s">
        <v>0</v>
      </c>
      <c r="B1" s="52"/>
      <c r="C1" s="52"/>
      <c r="D1" s="52"/>
      <c r="E1" s="52"/>
      <c r="F1" s="47"/>
    </row>
    <row r="2" spans="1:6">
      <c r="A2" s="54" t="s">
        <v>1</v>
      </c>
      <c r="B2" s="6"/>
      <c r="D2" s="53" t="s">
        <v>2</v>
      </c>
      <c r="E2" s="45"/>
      <c r="F2" s="14"/>
    </row>
    <row r="3" spans="1:6" ht="15.95" customHeight="1">
      <c r="A3" s="54"/>
      <c r="B3" s="6"/>
      <c r="D3" s="53"/>
      <c r="E3" s="14"/>
      <c r="F3" s="14"/>
    </row>
    <row r="4" spans="1:6" ht="21">
      <c r="A4" s="46" t="s">
        <v>3</v>
      </c>
      <c r="B4" s="46"/>
      <c r="C4" s="5"/>
      <c r="D4" s="18" t="s">
        <v>4</v>
      </c>
      <c r="E4" s="18"/>
      <c r="F4" s="46" t="s">
        <v>5</v>
      </c>
    </row>
    <row r="5" spans="1:6">
      <c r="A5" s="7" t="s">
        <v>6</v>
      </c>
      <c r="B5" s="8">
        <v>10000</v>
      </c>
      <c r="C5" s="3"/>
      <c r="D5" s="36" t="s">
        <v>6</v>
      </c>
      <c r="E5" s="37">
        <v>10000</v>
      </c>
      <c r="F5" s="38">
        <v>18</v>
      </c>
    </row>
    <row r="6" spans="1:6">
      <c r="A6" s="7" t="s">
        <v>7</v>
      </c>
      <c r="B6" s="8">
        <v>5000</v>
      </c>
      <c r="C6" s="3"/>
      <c r="D6" s="7" t="s">
        <v>7</v>
      </c>
      <c r="E6" s="8">
        <v>0</v>
      </c>
      <c r="F6" s="14"/>
    </row>
    <row r="7" spans="1:6">
      <c r="A7" s="7" t="s">
        <v>8</v>
      </c>
      <c r="B7" s="8">
        <v>120000</v>
      </c>
      <c r="C7" s="3"/>
      <c r="D7" s="36" t="s">
        <v>8</v>
      </c>
      <c r="E7" s="39">
        <v>120000</v>
      </c>
      <c r="F7" s="40"/>
    </row>
    <row r="8" spans="1:6">
      <c r="A8" s="7" t="s">
        <v>9</v>
      </c>
      <c r="B8" s="8">
        <v>100000</v>
      </c>
      <c r="C8" s="3"/>
      <c r="D8" s="36" t="s">
        <v>10</v>
      </c>
      <c r="E8" s="39">
        <v>80000</v>
      </c>
      <c r="F8" s="40"/>
    </row>
    <row r="9" spans="1:6">
      <c r="A9" s="7" t="s">
        <v>11</v>
      </c>
      <c r="B9" s="8">
        <v>15000</v>
      </c>
      <c r="C9" s="3"/>
      <c r="D9" s="36" t="s">
        <v>11</v>
      </c>
      <c r="E9" s="39">
        <v>15000</v>
      </c>
      <c r="F9" s="40"/>
    </row>
    <row r="10" spans="1:6">
      <c r="A10" s="7" t="s">
        <v>12</v>
      </c>
      <c r="B10" s="8">
        <v>30000</v>
      </c>
      <c r="C10" s="3"/>
      <c r="D10" s="7" t="s">
        <v>12</v>
      </c>
      <c r="E10" s="8">
        <v>0</v>
      </c>
      <c r="F10" s="14"/>
    </row>
    <row r="11" spans="1:6">
      <c r="A11" s="7" t="s">
        <v>13</v>
      </c>
      <c r="B11" s="8">
        <v>30000</v>
      </c>
      <c r="C11" s="3"/>
      <c r="D11" s="36" t="s">
        <v>14</v>
      </c>
      <c r="E11" s="39">
        <v>30000</v>
      </c>
      <c r="F11" s="40"/>
    </row>
    <row r="12" spans="1:6">
      <c r="A12" s="7" t="s">
        <v>15</v>
      </c>
      <c r="B12" s="8">
        <v>10000</v>
      </c>
      <c r="C12" s="3"/>
      <c r="D12" s="7" t="s">
        <v>15</v>
      </c>
      <c r="E12" s="8">
        <v>0</v>
      </c>
      <c r="F12" s="14"/>
    </row>
    <row r="13" spans="1:6" ht="18.75">
      <c r="A13" s="9" t="s">
        <v>16</v>
      </c>
      <c r="B13" s="9">
        <f>B5+B6+B7+B8+B9+B10+B11+B12</f>
        <v>320000</v>
      </c>
      <c r="C13" s="4"/>
      <c r="D13" s="9" t="s">
        <v>17</v>
      </c>
      <c r="E13" s="9">
        <f>SUM(E5:E12)</f>
        <v>255000</v>
      </c>
      <c r="F13" s="31"/>
    </row>
    <row r="14" spans="1:6" ht="18.75">
      <c r="A14" s="10"/>
      <c r="B14" s="7"/>
      <c r="C14" s="1"/>
      <c r="D14" s="10"/>
      <c r="E14" s="7"/>
      <c r="F14" s="14"/>
    </row>
    <row r="15" spans="1:6" ht="21">
      <c r="A15" s="16" t="s">
        <v>18</v>
      </c>
      <c r="B15" s="16"/>
      <c r="C15" s="5"/>
      <c r="D15" s="16" t="s">
        <v>19</v>
      </c>
      <c r="E15" s="16"/>
      <c r="F15" s="32"/>
    </row>
    <row r="16" spans="1:6" ht="18.75">
      <c r="A16" s="17" t="s">
        <v>20</v>
      </c>
      <c r="B16" s="17"/>
      <c r="C16" s="4"/>
      <c r="D16" s="17" t="s">
        <v>20</v>
      </c>
      <c r="E16" s="17"/>
      <c r="F16" s="35"/>
    </row>
    <row r="17" spans="1:6">
      <c r="A17" s="7" t="s">
        <v>21</v>
      </c>
      <c r="B17" s="8">
        <v>19500</v>
      </c>
      <c r="C17" s="3"/>
      <c r="D17" s="26" t="s">
        <v>21</v>
      </c>
      <c r="E17" s="27">
        <v>19890</v>
      </c>
      <c r="F17" s="28">
        <v>11</v>
      </c>
    </row>
    <row r="18" spans="1:6">
      <c r="A18" s="7" t="s">
        <v>22</v>
      </c>
      <c r="B18" s="8">
        <v>12000</v>
      </c>
      <c r="C18" s="3"/>
      <c r="D18" s="26" t="s">
        <v>23</v>
      </c>
      <c r="E18" s="27">
        <v>3000</v>
      </c>
      <c r="F18" s="28">
        <v>12</v>
      </c>
    </row>
    <row r="19" spans="1:6">
      <c r="A19" s="7" t="s">
        <v>24</v>
      </c>
      <c r="B19" s="8">
        <v>75000</v>
      </c>
      <c r="C19" s="3"/>
      <c r="D19" s="26" t="s">
        <v>24</v>
      </c>
      <c r="E19" s="27">
        <v>51200</v>
      </c>
      <c r="F19" s="28">
        <v>12</v>
      </c>
    </row>
    <row r="20" spans="1:6" ht="18.75">
      <c r="A20" s="11" t="s">
        <v>25</v>
      </c>
      <c r="B20" s="11">
        <f>SUM(B17:B19)</f>
        <v>106500</v>
      </c>
      <c r="C20" s="4"/>
      <c r="D20" s="11" t="s">
        <v>26</v>
      </c>
      <c r="E20" s="11">
        <f>SUM(E17:E19)</f>
        <v>74090</v>
      </c>
      <c r="F20" s="33"/>
    </row>
    <row r="21" spans="1:6" ht="18.75">
      <c r="A21" s="13"/>
      <c r="B21" s="13"/>
      <c r="C21" s="4"/>
      <c r="D21" s="13"/>
      <c r="E21" s="13"/>
      <c r="F21" s="6"/>
    </row>
    <row r="22" spans="1:6" ht="18.75">
      <c r="A22" s="17" t="s">
        <v>27</v>
      </c>
      <c r="B22" s="17"/>
      <c r="C22" s="4"/>
      <c r="D22" s="17" t="s">
        <v>27</v>
      </c>
      <c r="E22" s="17"/>
      <c r="F22" s="35"/>
    </row>
    <row r="23" spans="1:6" ht="15.75" customHeight="1">
      <c r="A23" s="13"/>
      <c r="B23" s="13"/>
      <c r="C23" s="4"/>
      <c r="D23" s="26" t="s">
        <v>28</v>
      </c>
      <c r="E23" s="27">
        <v>2052</v>
      </c>
      <c r="F23" s="28">
        <v>4</v>
      </c>
    </row>
    <row r="24" spans="1:6">
      <c r="A24" s="7" t="s">
        <v>29</v>
      </c>
      <c r="B24" s="8">
        <v>30200</v>
      </c>
      <c r="C24" s="3"/>
      <c r="D24" s="26" t="s">
        <v>30</v>
      </c>
      <c r="E24" s="27">
        <v>92985</v>
      </c>
      <c r="F24" s="28">
        <v>15</v>
      </c>
    </row>
    <row r="25" spans="1:6">
      <c r="A25" s="12" t="s">
        <v>31</v>
      </c>
      <c r="B25" s="8">
        <v>2100</v>
      </c>
      <c r="C25" s="3"/>
      <c r="D25" s="26" t="s">
        <v>30</v>
      </c>
      <c r="E25" s="27">
        <v>7426</v>
      </c>
      <c r="F25" s="28">
        <v>19</v>
      </c>
    </row>
    <row r="26" spans="1:6">
      <c r="A26" s="7" t="s">
        <v>32</v>
      </c>
      <c r="B26" s="8">
        <v>14500</v>
      </c>
      <c r="C26" s="3"/>
      <c r="D26" s="7"/>
      <c r="E26" s="8"/>
      <c r="F26" s="14"/>
    </row>
    <row r="27" spans="1:6">
      <c r="A27" s="7" t="s">
        <v>33</v>
      </c>
      <c r="B27" s="8">
        <v>10000</v>
      </c>
      <c r="C27" s="3"/>
      <c r="D27" s="7"/>
      <c r="E27" s="8"/>
      <c r="F27" s="14"/>
    </row>
    <row r="28" spans="1:6">
      <c r="A28" s="7" t="s">
        <v>34</v>
      </c>
      <c r="B28" s="8">
        <v>15000</v>
      </c>
      <c r="C28" s="3"/>
      <c r="D28" s="7"/>
      <c r="E28" s="8"/>
      <c r="F28" s="14"/>
    </row>
    <row r="29" spans="1:6" ht="18.75">
      <c r="A29" s="11" t="s">
        <v>26</v>
      </c>
      <c r="B29" s="11">
        <f>SUM(B23:B28)</f>
        <v>71800</v>
      </c>
      <c r="C29" s="4"/>
      <c r="D29" s="11" t="s">
        <v>25</v>
      </c>
      <c r="E29" s="11">
        <f>SUM(E23:E28)</f>
        <v>102463</v>
      </c>
      <c r="F29" s="33"/>
    </row>
    <row r="30" spans="1:6" ht="18.75">
      <c r="A30" s="13"/>
      <c r="B30" s="13"/>
      <c r="C30" s="4"/>
      <c r="D30" s="13"/>
      <c r="E30" s="13"/>
      <c r="F30" s="14"/>
    </row>
    <row r="31" spans="1:6" ht="18.75">
      <c r="A31" s="17" t="s">
        <v>35</v>
      </c>
      <c r="B31" s="17"/>
      <c r="C31" s="4"/>
      <c r="D31" s="17" t="s">
        <v>35</v>
      </c>
      <c r="E31" s="17"/>
      <c r="F31" s="35"/>
    </row>
    <row r="32" spans="1:6">
      <c r="A32" s="7" t="s">
        <v>36</v>
      </c>
      <c r="B32" s="8">
        <v>3500</v>
      </c>
      <c r="C32" s="3"/>
      <c r="D32" s="7" t="s">
        <v>36</v>
      </c>
      <c r="E32" s="8">
        <v>0</v>
      </c>
      <c r="F32" s="14"/>
    </row>
    <row r="33" spans="1:8">
      <c r="A33" s="7" t="s">
        <v>37</v>
      </c>
      <c r="B33" s="8">
        <v>10500</v>
      </c>
      <c r="C33" s="3"/>
      <c r="D33" s="26" t="s">
        <v>38</v>
      </c>
      <c r="E33" s="27">
        <v>79</v>
      </c>
      <c r="F33" s="29">
        <v>2</v>
      </c>
    </row>
    <row r="34" spans="1:8">
      <c r="A34" s="7"/>
      <c r="B34" s="8"/>
      <c r="C34" s="3"/>
      <c r="D34" s="26" t="s">
        <v>39</v>
      </c>
      <c r="E34" s="27">
        <v>597</v>
      </c>
      <c r="F34" s="29">
        <v>9</v>
      </c>
    </row>
    <row r="35" spans="1:8">
      <c r="A35" s="7"/>
      <c r="B35" s="8"/>
      <c r="C35" s="3"/>
      <c r="D35" s="26" t="s">
        <v>40</v>
      </c>
      <c r="E35" s="27">
        <v>997</v>
      </c>
      <c r="F35" s="29">
        <v>5</v>
      </c>
    </row>
    <row r="36" spans="1:8">
      <c r="A36" s="7" t="s">
        <v>41</v>
      </c>
      <c r="B36" s="8">
        <v>2500</v>
      </c>
      <c r="C36" s="3"/>
      <c r="D36" s="7" t="s">
        <v>42</v>
      </c>
      <c r="E36" s="15">
        <v>0</v>
      </c>
      <c r="F36" s="14"/>
    </row>
    <row r="37" spans="1:8">
      <c r="A37" s="7" t="s">
        <v>43</v>
      </c>
      <c r="B37" s="8">
        <v>10000</v>
      </c>
      <c r="C37" s="3"/>
      <c r="D37" s="7" t="s">
        <v>43</v>
      </c>
      <c r="E37" s="8">
        <v>0</v>
      </c>
      <c r="F37" s="14"/>
    </row>
    <row r="38" spans="1:8">
      <c r="A38" s="7" t="s">
        <v>44</v>
      </c>
      <c r="B38" s="8">
        <v>8000</v>
      </c>
      <c r="C38" s="3"/>
      <c r="D38" s="26" t="s">
        <v>45</v>
      </c>
      <c r="E38" s="27">
        <v>9240</v>
      </c>
      <c r="F38" s="28">
        <v>13</v>
      </c>
    </row>
    <row r="39" spans="1:8">
      <c r="A39" s="7" t="s">
        <v>46</v>
      </c>
      <c r="B39" s="8">
        <v>10000</v>
      </c>
      <c r="C39" s="3"/>
      <c r="D39" s="26" t="s">
        <v>46</v>
      </c>
      <c r="E39" s="27">
        <v>1217</v>
      </c>
      <c r="F39" s="28">
        <v>1</v>
      </c>
    </row>
    <row r="40" spans="1:8">
      <c r="A40" s="7" t="s">
        <v>47</v>
      </c>
      <c r="B40" s="8">
        <v>20000</v>
      </c>
      <c r="C40" s="3"/>
      <c r="D40" s="26" t="s">
        <v>48</v>
      </c>
      <c r="E40" s="27">
        <v>7250</v>
      </c>
      <c r="F40" s="28">
        <v>10</v>
      </c>
    </row>
    <row r="41" spans="1:8">
      <c r="A41" s="7" t="s">
        <v>49</v>
      </c>
      <c r="B41" s="8">
        <v>60000</v>
      </c>
      <c r="C41" s="3"/>
      <c r="D41" s="26" t="s">
        <v>50</v>
      </c>
      <c r="E41" s="27">
        <v>27120</v>
      </c>
      <c r="F41" s="29">
        <v>8</v>
      </c>
    </row>
    <row r="42" spans="1:8">
      <c r="A42" s="7"/>
      <c r="B42" s="8"/>
      <c r="C42" s="3"/>
      <c r="D42" s="26" t="s">
        <v>51</v>
      </c>
      <c r="E42" s="27">
        <v>3240</v>
      </c>
      <c r="F42" s="29">
        <v>6</v>
      </c>
    </row>
    <row r="43" spans="1:8">
      <c r="A43" s="43"/>
      <c r="B43" s="44"/>
      <c r="C43" s="3"/>
      <c r="D43" s="26" t="s">
        <v>52</v>
      </c>
      <c r="E43" s="27">
        <v>519</v>
      </c>
      <c r="F43" s="29">
        <v>7</v>
      </c>
    </row>
    <row r="44" spans="1:8">
      <c r="A44" s="7"/>
      <c r="B44" s="8"/>
      <c r="C44" s="3"/>
      <c r="D44" s="26" t="s">
        <v>53</v>
      </c>
      <c r="E44" s="27">
        <v>124</v>
      </c>
      <c r="F44" s="29">
        <v>16</v>
      </c>
    </row>
    <row r="45" spans="1:8">
      <c r="A45" s="7" t="s">
        <v>54</v>
      </c>
      <c r="B45" s="8">
        <v>5000</v>
      </c>
      <c r="C45" s="3"/>
      <c r="D45" s="26" t="s">
        <v>55</v>
      </c>
      <c r="E45" s="27">
        <v>5000</v>
      </c>
      <c r="F45" s="28">
        <v>14</v>
      </c>
    </row>
    <row r="46" spans="1:8" ht="18.75">
      <c r="A46" s="11" t="s">
        <v>25</v>
      </c>
      <c r="B46" s="11">
        <f>SUM(B32:B45)</f>
        <v>129500</v>
      </c>
      <c r="C46" s="4"/>
      <c r="D46" s="11" t="s">
        <v>25</v>
      </c>
      <c r="E46" s="11">
        <f>SUM(E32:E45)</f>
        <v>55383</v>
      </c>
      <c r="F46" s="33"/>
      <c r="H46" s="2"/>
    </row>
    <row r="47" spans="1:8">
      <c r="A47" s="7"/>
      <c r="B47" s="7"/>
      <c r="C47" s="3"/>
      <c r="D47" s="14"/>
      <c r="E47" s="7"/>
      <c r="F47" s="14"/>
    </row>
    <row r="48" spans="1:8">
      <c r="A48" s="7" t="s">
        <v>56</v>
      </c>
      <c r="B48" s="7">
        <v>5000</v>
      </c>
      <c r="C48" s="41"/>
      <c r="D48" s="26" t="s">
        <v>57</v>
      </c>
      <c r="E48" s="30">
        <v>785</v>
      </c>
      <c r="F48" s="28">
        <v>17</v>
      </c>
    </row>
    <row r="49" spans="1:6">
      <c r="A49" s="7"/>
      <c r="B49" s="7"/>
      <c r="C49" s="3"/>
      <c r="D49" s="7"/>
      <c r="E49" s="7"/>
      <c r="F49" s="14"/>
    </row>
    <row r="50" spans="1:6" ht="21">
      <c r="A50" s="19" t="s">
        <v>58</v>
      </c>
      <c r="B50" s="19">
        <f>B20+B29+B46+B48</f>
        <v>312800</v>
      </c>
      <c r="C50" s="25"/>
      <c r="D50" s="19" t="s">
        <v>59</v>
      </c>
      <c r="E50" s="19">
        <f>E20+E29+E46+E48</f>
        <v>232721</v>
      </c>
      <c r="F50" s="32"/>
    </row>
    <row r="51" spans="1:6">
      <c r="A51" s="7"/>
      <c r="B51" s="7"/>
      <c r="C51" s="3"/>
      <c r="D51" s="26" t="s">
        <v>60</v>
      </c>
      <c r="E51" s="27">
        <v>53</v>
      </c>
      <c r="F51" s="28">
        <v>20</v>
      </c>
    </row>
    <row r="52" spans="1:6" ht="18.75">
      <c r="A52" s="7"/>
      <c r="B52" s="7"/>
      <c r="C52" s="3"/>
      <c r="D52" s="17" t="s">
        <v>61</v>
      </c>
      <c r="E52" s="17">
        <f>E50+E51</f>
        <v>232774</v>
      </c>
      <c r="F52" s="35"/>
    </row>
    <row r="53" spans="1:6" ht="21">
      <c r="A53" s="20" t="s">
        <v>62</v>
      </c>
      <c r="B53" s="20">
        <f>B13-B50</f>
        <v>7200</v>
      </c>
      <c r="C53" s="21"/>
      <c r="D53" s="22" t="s">
        <v>63</v>
      </c>
      <c r="E53" s="20">
        <f>E13-E52</f>
        <v>22226</v>
      </c>
      <c r="F53" s="34"/>
    </row>
    <row r="54" spans="1:6" ht="21">
      <c r="A54" s="23"/>
      <c r="B54" s="23"/>
      <c r="C54" s="42"/>
      <c r="D54" s="17" t="s">
        <v>64</v>
      </c>
      <c r="E54" s="17">
        <v>44422</v>
      </c>
      <c r="F54" s="35"/>
    </row>
    <row r="55" spans="1:6" ht="21">
      <c r="A55" s="23"/>
      <c r="B55" s="23"/>
      <c r="C55" s="24"/>
      <c r="D55" s="17" t="s">
        <v>65</v>
      </c>
      <c r="E55" s="17">
        <f>E53+E54</f>
        <v>66648</v>
      </c>
      <c r="F55" s="35"/>
    </row>
    <row r="56" spans="1:6">
      <c r="C56" s="2"/>
    </row>
    <row r="57" spans="1:6">
      <c r="C57" s="2"/>
    </row>
    <row r="58" spans="1:6">
      <c r="C58" s="2"/>
    </row>
    <row r="59" spans="1:6">
      <c r="C59" s="2"/>
    </row>
    <row r="60" spans="1:6"/>
    <row r="61" spans="1:6"/>
    <row r="62" spans="1:6"/>
    <row r="63" spans="1:6"/>
    <row r="64" spans="1:6"/>
    <row r="65" spans="3:3"/>
    <row r="66" spans="3:3"/>
    <row r="67" spans="3:3"/>
    <row r="68" spans="3:3"/>
    <row r="69" spans="3:3"/>
    <row r="70" spans="3:3"/>
    <row r="71" spans="3:3"/>
    <row r="72" spans="3:3"/>
    <row r="73" spans="3:3"/>
    <row r="74" spans="3:3"/>
    <row r="75" spans="3:3"/>
    <row r="76" spans="3:3"/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/>
    <row r="83" spans="3:3"/>
    <row r="84" spans="3:3"/>
    <row r="85" spans="3:3"/>
    <row r="86" spans="3:3"/>
  </sheetData>
  <mergeCells count="3">
    <mergeCell ref="A1:E1"/>
    <mergeCell ref="D2:D3"/>
    <mergeCell ref="A2:A3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5F10-D334-45D1-A181-A5209F2A276F}">
  <dimension ref="A2:F20"/>
  <sheetViews>
    <sheetView tabSelected="1" workbookViewId="0">
      <selection activeCell="F21" sqref="F21"/>
    </sheetView>
  </sheetViews>
  <sheetFormatPr defaultRowHeight="15.75"/>
  <cols>
    <col min="2" max="2" width="13.125" bestFit="1" customWidth="1"/>
    <col min="3" max="3" width="12.375" customWidth="1"/>
    <col min="4" max="4" width="22.75" customWidth="1"/>
    <col min="6" max="6" width="57.375" customWidth="1"/>
  </cols>
  <sheetData>
    <row r="2" spans="1:6">
      <c r="A2" s="48" t="s">
        <v>66</v>
      </c>
      <c r="B2" s="48" t="s">
        <v>67</v>
      </c>
      <c r="C2" s="48" t="s">
        <v>68</v>
      </c>
      <c r="D2" s="48" t="s">
        <v>69</v>
      </c>
      <c r="E2" s="48" t="s">
        <v>70</v>
      </c>
      <c r="F2" s="48" t="s">
        <v>71</v>
      </c>
    </row>
    <row r="3" spans="1:6">
      <c r="A3" s="50">
        <v>45218</v>
      </c>
      <c r="B3" s="49" t="s">
        <v>72</v>
      </c>
      <c r="C3" s="49" t="s">
        <v>73</v>
      </c>
      <c r="D3" s="49" t="s">
        <v>74</v>
      </c>
      <c r="E3" s="51">
        <v>7426</v>
      </c>
      <c r="F3" s="49" t="s">
        <v>75</v>
      </c>
    </row>
    <row r="4" spans="1:6">
      <c r="A4" s="50">
        <v>45191</v>
      </c>
      <c r="B4" s="49" t="s">
        <v>72</v>
      </c>
      <c r="C4" s="49" t="s">
        <v>76</v>
      </c>
      <c r="D4" s="49" t="s">
        <v>77</v>
      </c>
      <c r="E4" s="49">
        <v>785</v>
      </c>
      <c r="F4" s="49" t="s">
        <v>78</v>
      </c>
    </row>
    <row r="5" spans="1:6">
      <c r="A5" s="50">
        <v>45184</v>
      </c>
      <c r="B5" s="49" t="s">
        <v>72</v>
      </c>
      <c r="C5" s="49" t="s">
        <v>73</v>
      </c>
      <c r="D5" s="49" t="s">
        <v>74</v>
      </c>
      <c r="E5" s="51">
        <v>92985</v>
      </c>
      <c r="F5" s="49" t="s">
        <v>79</v>
      </c>
    </row>
    <row r="6" spans="1:6">
      <c r="A6" s="50">
        <v>45181</v>
      </c>
      <c r="B6" s="49" t="s">
        <v>72</v>
      </c>
      <c r="C6" s="49" t="s">
        <v>80</v>
      </c>
      <c r="D6" s="49" t="s">
        <v>81</v>
      </c>
      <c r="E6" s="51">
        <v>9240</v>
      </c>
      <c r="F6" s="49" t="s">
        <v>82</v>
      </c>
    </row>
    <row r="7" spans="1:6">
      <c r="A7" s="50">
        <v>45181</v>
      </c>
      <c r="B7" s="49" t="s">
        <v>72</v>
      </c>
      <c r="C7" s="49" t="s">
        <v>83</v>
      </c>
      <c r="D7" s="49" t="s">
        <v>84</v>
      </c>
      <c r="E7" s="51">
        <v>5000</v>
      </c>
      <c r="F7" s="49" t="s">
        <v>85</v>
      </c>
    </row>
    <row r="8" spans="1:6">
      <c r="A8" s="50">
        <v>45173</v>
      </c>
      <c r="B8" s="49" t="s">
        <v>72</v>
      </c>
      <c r="C8" s="49" t="s">
        <v>86</v>
      </c>
      <c r="D8" s="49" t="s">
        <v>87</v>
      </c>
      <c r="E8" s="51">
        <v>54200</v>
      </c>
      <c r="F8" s="49" t="s">
        <v>88</v>
      </c>
    </row>
    <row r="9" spans="1:6">
      <c r="A9" s="50">
        <v>45173</v>
      </c>
      <c r="B9" s="49" t="s">
        <v>72</v>
      </c>
      <c r="C9" s="49" t="s">
        <v>76</v>
      </c>
      <c r="D9" s="49" t="s">
        <v>77</v>
      </c>
      <c r="E9" s="51">
        <v>19890</v>
      </c>
      <c r="F9" s="49" t="s">
        <v>89</v>
      </c>
    </row>
    <row r="10" spans="1:6">
      <c r="A10" s="50">
        <v>45167</v>
      </c>
      <c r="B10" s="49" t="s">
        <v>72</v>
      </c>
      <c r="C10" s="49" t="s">
        <v>90</v>
      </c>
      <c r="D10" s="49" t="s">
        <v>91</v>
      </c>
      <c r="E10" s="51">
        <v>7250</v>
      </c>
      <c r="F10" s="49" t="s">
        <v>92</v>
      </c>
    </row>
    <row r="11" spans="1:6">
      <c r="A11" s="50">
        <v>45167</v>
      </c>
      <c r="B11" s="49" t="s">
        <v>72</v>
      </c>
      <c r="C11" s="49" t="s">
        <v>93</v>
      </c>
      <c r="D11" s="49" t="s">
        <v>94</v>
      </c>
      <c r="E11" s="49">
        <v>597</v>
      </c>
      <c r="F11" s="49" t="s">
        <v>95</v>
      </c>
    </row>
    <row r="12" spans="1:6">
      <c r="A12" s="50">
        <v>45166</v>
      </c>
      <c r="B12" s="49" t="s">
        <v>72</v>
      </c>
      <c r="C12" s="49" t="s">
        <v>96</v>
      </c>
      <c r="D12" s="49" t="s">
        <v>97</v>
      </c>
      <c r="E12" s="49">
        <v>519</v>
      </c>
      <c r="F12" s="49" t="s">
        <v>98</v>
      </c>
    </row>
    <row r="13" spans="1:6">
      <c r="A13" s="50">
        <v>45161</v>
      </c>
      <c r="B13" s="49" t="s">
        <v>72</v>
      </c>
      <c r="C13" s="49" t="s">
        <v>99</v>
      </c>
      <c r="D13" s="49" t="s">
        <v>100</v>
      </c>
      <c r="E13" s="51">
        <v>27120</v>
      </c>
      <c r="F13" s="49" t="s">
        <v>101</v>
      </c>
    </row>
    <row r="14" spans="1:6" ht="15.75" customHeight="1">
      <c r="A14" s="50">
        <v>45161</v>
      </c>
      <c r="B14" s="49" t="s">
        <v>72</v>
      </c>
      <c r="C14" s="49" t="s">
        <v>102</v>
      </c>
      <c r="D14" s="49" t="s">
        <v>103</v>
      </c>
      <c r="E14" s="51">
        <v>3364</v>
      </c>
      <c r="F14" s="49" t="s">
        <v>104</v>
      </c>
    </row>
    <row r="15" spans="1:6" ht="15.75" customHeight="1">
      <c r="A15" s="50">
        <v>45159</v>
      </c>
      <c r="B15" s="49" t="s">
        <v>72</v>
      </c>
      <c r="C15" s="49" t="s">
        <v>102</v>
      </c>
      <c r="D15" s="49" t="s">
        <v>103</v>
      </c>
      <c r="E15" s="49">
        <v>997</v>
      </c>
      <c r="F15" s="49" t="s">
        <v>105</v>
      </c>
    </row>
    <row r="16" spans="1:6" ht="15.75" customHeight="1">
      <c r="A16" s="50">
        <v>45159</v>
      </c>
      <c r="B16" s="49" t="s">
        <v>72</v>
      </c>
      <c r="C16" s="49" t="s">
        <v>106</v>
      </c>
      <c r="D16" s="49" t="s">
        <v>107</v>
      </c>
      <c r="E16" s="51">
        <v>2052</v>
      </c>
      <c r="F16" s="49" t="s">
        <v>108</v>
      </c>
    </row>
    <row r="17" spans="1:6" ht="15.75" customHeight="1">
      <c r="A17" s="50">
        <v>45159</v>
      </c>
      <c r="B17" s="49" t="s">
        <v>72</v>
      </c>
      <c r="C17" s="49" t="s">
        <v>93</v>
      </c>
      <c r="D17" s="49" t="s">
        <v>94</v>
      </c>
      <c r="E17" s="49">
        <v>79</v>
      </c>
      <c r="F17" s="49" t="s">
        <v>109</v>
      </c>
    </row>
    <row r="18" spans="1:6" ht="15.75" customHeight="1">
      <c r="A18" s="50">
        <v>45159</v>
      </c>
      <c r="B18" s="49" t="s">
        <v>72</v>
      </c>
      <c r="C18" s="49" t="s">
        <v>110</v>
      </c>
      <c r="D18" s="49" t="s">
        <v>111</v>
      </c>
      <c r="E18" s="51">
        <v>1217</v>
      </c>
      <c r="F18" s="49" t="s">
        <v>112</v>
      </c>
    </row>
    <row r="20" spans="1:6" ht="15.75" customHeight="1">
      <c r="A20" s="50">
        <v>45243</v>
      </c>
      <c r="B20" s="49" t="s">
        <v>72</v>
      </c>
      <c r="C20" s="49" t="s">
        <v>113</v>
      </c>
      <c r="D20" s="49" t="s">
        <v>114</v>
      </c>
      <c r="E20" s="49">
        <v>22226</v>
      </c>
      <c r="F20" s="49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c5716-5c05-4b16-a186-2267b36fccba" xsi:nil="true"/>
    <lcf76f155ced4ddcb4097134ff3c332f xmlns="716ed63d-2720-4c00-9d4c-fd6d8f21efd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5F2644E7DCA42A37B27CA2E3E1325" ma:contentTypeVersion="16" ma:contentTypeDescription="Opprett et nytt dokument." ma:contentTypeScope="" ma:versionID="5fc3c911364de09c74bacd601bc60c8e">
  <xsd:schema xmlns:xsd="http://www.w3.org/2001/XMLSchema" xmlns:xs="http://www.w3.org/2001/XMLSchema" xmlns:p="http://schemas.microsoft.com/office/2006/metadata/properties" xmlns:ns2="716ed63d-2720-4c00-9d4c-fd6d8f21efd2" xmlns:ns3="889c5716-5c05-4b16-a186-2267b36fccba" targetNamespace="http://schemas.microsoft.com/office/2006/metadata/properties" ma:root="true" ma:fieldsID="138a7e6276c1a5730577df8c540ed810" ns2:_="" ns3:_="">
    <xsd:import namespace="716ed63d-2720-4c00-9d4c-fd6d8f21efd2"/>
    <xsd:import namespace="889c5716-5c05-4b16-a186-2267b36fc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ed63d-2720-4c00-9d4c-fd6d8f21e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6b0969-f04a-4485-b47a-264c9c638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c5716-5c05-4b16-a186-2267b36fcc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08b681-2d87-4227-a26c-8917b4ab3276}" ma:internalName="TaxCatchAll" ma:showField="CatchAllData" ma:web="889c5716-5c05-4b16-a186-2267b36fc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C44011-1C7E-4A56-9A76-E891D4DBE6CE}"/>
</file>

<file path=customXml/itemProps2.xml><?xml version="1.0" encoding="utf-8"?>
<ds:datastoreItem xmlns:ds="http://schemas.openxmlformats.org/officeDocument/2006/customXml" ds:itemID="{49A0AB6D-3AF6-4719-A7B7-D8BD080ECAB8}"/>
</file>

<file path=customXml/itemProps3.xml><?xml version="1.0" encoding="utf-8"?>
<ds:datastoreItem xmlns:ds="http://schemas.openxmlformats.org/officeDocument/2006/customXml" ds:itemID="{1F5637C8-3F2E-408B-8F90-EEA9522CA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Sondre Nordstrand Fure</dc:creator>
  <cp:keywords/>
  <dc:description/>
  <cp:lastModifiedBy/>
  <cp:revision/>
  <dcterms:created xsi:type="dcterms:W3CDTF">2023-03-31T12:39:57Z</dcterms:created>
  <dcterms:modified xsi:type="dcterms:W3CDTF">2023-11-24T13:57:44Z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0x01010088B5F2644E7DCA42A37B27CA2E3E1325</vt:lpwstr>
  </property>
  <property fmtid="{D5CDD505-2E9C-101B-9397-08002B2CF9AE}" pid="3" name="MediaServiceImageTags">
    <vt:lpwstr/>
  </property>
</Properties>
</file>